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20" yWindow="6640" windowWidth="25600" windowHeight="18380" tabRatio="500"/>
  </bookViews>
  <sheets>
    <sheet name="K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6" i="1" l="1"/>
  <c r="D15" i="1"/>
  <c r="E15" i="1"/>
  <c r="F15" i="1"/>
  <c r="G15" i="1"/>
  <c r="H15" i="1"/>
  <c r="I15" i="1"/>
  <c r="J15" i="1"/>
  <c r="C15" i="1"/>
  <c r="K16" i="1"/>
  <c r="J16" i="1"/>
  <c r="I16" i="1"/>
  <c r="H16" i="1"/>
  <c r="G16" i="1"/>
  <c r="F16" i="1"/>
  <c r="E16" i="1"/>
  <c r="D16" i="1"/>
  <c r="C16" i="1"/>
  <c r="B16" i="1"/>
  <c r="D46" i="1"/>
  <c r="E46" i="1"/>
  <c r="F46" i="1"/>
  <c r="G46" i="1"/>
  <c r="H46" i="1"/>
  <c r="J40" i="1"/>
  <c r="I40" i="1"/>
  <c r="E40" i="1"/>
  <c r="F40" i="1"/>
  <c r="G40" i="1"/>
  <c r="H40" i="1"/>
  <c r="D40" i="1"/>
</calcChain>
</file>

<file path=xl/sharedStrings.xml><?xml version="1.0" encoding="utf-8"?>
<sst xmlns="http://schemas.openxmlformats.org/spreadsheetml/2006/main" count="29" uniqueCount="20">
  <si>
    <t>FFT</t>
    <phoneticPr fontId="1"/>
  </si>
  <si>
    <t>HIMENO</t>
    <phoneticPr fontId="1"/>
  </si>
  <si>
    <t>Node</t>
    <phoneticPr fontId="1"/>
  </si>
  <si>
    <t>Node</t>
    <phoneticPr fontId="1"/>
  </si>
  <si>
    <t>Gflops</t>
    <phoneticPr fontId="1"/>
  </si>
  <si>
    <t>STREAM</t>
    <phoneticPr fontId="1"/>
  </si>
  <si>
    <t>RandomAccess</t>
    <phoneticPr fontId="1"/>
  </si>
  <si>
    <t>1 Thread/Process</t>
    <phoneticPr fontId="1"/>
  </si>
  <si>
    <t>8 Threads/Process</t>
    <phoneticPr fontId="1"/>
  </si>
  <si>
    <t>MPI</t>
    <phoneticPr fontId="1"/>
  </si>
  <si>
    <t>XMP</t>
    <phoneticPr fontId="1"/>
  </si>
  <si>
    <t>Tflops</t>
    <phoneticPr fontId="1"/>
  </si>
  <si>
    <t>GUPs</t>
    <phoneticPr fontId="1"/>
  </si>
  <si>
    <t>MPI-modified</t>
    <phoneticPr fontId="1"/>
  </si>
  <si>
    <t>TB/s</t>
    <phoneticPr fontId="1"/>
  </si>
  <si>
    <t>XMP</t>
    <phoneticPr fontId="1"/>
  </si>
  <si>
    <t>HPL</t>
    <phoneticPr fontId="1"/>
  </si>
  <si>
    <t>theoretical peak</t>
    <phoneticPr fontId="1"/>
  </si>
  <si>
    <t>XMP2</t>
    <phoneticPr fontId="1"/>
  </si>
  <si>
    <t>XMP1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</si>
</sst>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0_);[Red]\(0.00\)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9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1" fontId="0" fillId="0" borderId="0" xfId="0" applyNumberFormat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0" fillId="0" borderId="15" xfId="0" applyBorder="1"/>
    <xf numFmtId="0" fontId="0" fillId="0" borderId="7" xfId="0" applyFill="1" applyBorder="1"/>
    <xf numFmtId="177" fontId="0" fillId="0" borderId="0" xfId="0" applyNumberFormat="1"/>
    <xf numFmtId="0" fontId="0" fillId="0" borderId="16" xfId="0" applyBorder="1"/>
    <xf numFmtId="0" fontId="0" fillId="0" borderId="17" xfId="0" applyBorder="1"/>
    <xf numFmtId="0" fontId="0" fillId="0" borderId="18" xfId="0" applyBorder="1"/>
    <xf numFmtId="177" fontId="0" fillId="0" borderId="13" xfId="0" applyNumberFormat="1" applyBorder="1"/>
    <xf numFmtId="177" fontId="0" fillId="0" borderId="14" xfId="0" applyNumberFormat="1" applyBorder="1"/>
    <xf numFmtId="177" fontId="0" fillId="0" borderId="12" xfId="0" applyNumberForma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0" fillId="0" borderId="19" xfId="0" applyBorder="1"/>
    <xf numFmtId="0" fontId="0" fillId="0" borderId="20" xfId="0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0" xfId="0" applyNumberFormat="1" applyBorder="1"/>
    <xf numFmtId="0" fontId="0" fillId="0" borderId="21" xfId="0" applyBorder="1"/>
    <xf numFmtId="177" fontId="0" fillId="0" borderId="22" xfId="0" applyNumberFormat="1" applyBorder="1"/>
    <xf numFmtId="177" fontId="0" fillId="0" borderId="23" xfId="0" applyNumberFormat="1" applyBorder="1"/>
    <xf numFmtId="177" fontId="0" fillId="0" borderId="24" xfId="0" applyNumberFormat="1" applyBorder="1"/>
    <xf numFmtId="0" fontId="0" fillId="0" borderId="25" xfId="0" applyBorder="1"/>
  </cellXfs>
  <cellStyles count="19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rgbClr val="0000FF"/>
              </a:solidFill>
            </a:ln>
            <a:effectLst/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xVal>
            <c:numRef>
              <c:f>K!$B$3:$I$3</c:f>
              <c:numCache>
                <c:formatCode>General</c:formatCode>
                <c:ptCount val="8"/>
                <c:pt idx="0">
                  <c:v>36.0</c:v>
                </c:pt>
                <c:pt idx="1">
                  <c:v>144.0</c:v>
                </c:pt>
                <c:pt idx="2">
                  <c:v>576.0</c:v>
                </c:pt>
                <c:pt idx="3">
                  <c:v>2304.0</c:v>
                </c:pt>
                <c:pt idx="4">
                  <c:v>9216.0</c:v>
                </c:pt>
                <c:pt idx="5">
                  <c:v>36864.0</c:v>
                </c:pt>
                <c:pt idx="6">
                  <c:v>55296.0</c:v>
                </c:pt>
                <c:pt idx="7">
                  <c:v>82944.0</c:v>
                </c:pt>
              </c:numCache>
            </c:numRef>
          </c:xVal>
          <c:yVal>
            <c:numRef>
              <c:f>K!$B$5:$I$5</c:f>
              <c:numCache>
                <c:formatCode>General</c:formatCode>
                <c:ptCount val="8"/>
                <c:pt idx="0">
                  <c:v>0.134499</c:v>
                </c:pt>
                <c:pt idx="1">
                  <c:v>0.67734</c:v>
                </c:pt>
                <c:pt idx="2">
                  <c:v>2.211208</c:v>
                </c:pt>
                <c:pt idx="3">
                  <c:v>8.426559</c:v>
                </c:pt>
                <c:pt idx="4">
                  <c:v>25.546653</c:v>
                </c:pt>
                <c:pt idx="5">
                  <c:v>75.310606</c:v>
                </c:pt>
                <c:pt idx="6">
                  <c:v>114.909655</c:v>
                </c:pt>
                <c:pt idx="7">
                  <c:v>202.732886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K!$B$3:$I$3</c:f>
              <c:numCache>
                <c:formatCode>General</c:formatCode>
                <c:ptCount val="8"/>
                <c:pt idx="0">
                  <c:v>36.0</c:v>
                </c:pt>
                <c:pt idx="1">
                  <c:v>144.0</c:v>
                </c:pt>
                <c:pt idx="2">
                  <c:v>576.0</c:v>
                </c:pt>
                <c:pt idx="3">
                  <c:v>2304.0</c:v>
                </c:pt>
                <c:pt idx="4">
                  <c:v>9216.0</c:v>
                </c:pt>
                <c:pt idx="5">
                  <c:v>36864.0</c:v>
                </c:pt>
                <c:pt idx="6">
                  <c:v>55296.0</c:v>
                </c:pt>
                <c:pt idx="7">
                  <c:v>82944.0</c:v>
                </c:pt>
              </c:numCache>
            </c:numRef>
          </c:xVal>
          <c:yVal>
            <c:numRef>
              <c:f>K!$B$4:$I$4</c:f>
              <c:numCache>
                <c:formatCode>0.00_);[Red]\(0.00\)</c:formatCode>
                <c:ptCount val="8"/>
                <c:pt idx="0">
                  <c:v>0.09</c:v>
                </c:pt>
                <c:pt idx="1">
                  <c:v>0.55</c:v>
                </c:pt>
                <c:pt idx="2">
                  <c:v>2.13</c:v>
                </c:pt>
                <c:pt idx="3">
                  <c:v>8.27</c:v>
                </c:pt>
                <c:pt idx="4">
                  <c:v>27.72</c:v>
                </c:pt>
                <c:pt idx="5">
                  <c:v>97.33</c:v>
                </c:pt>
                <c:pt idx="6">
                  <c:v>143.99</c:v>
                </c:pt>
                <c:pt idx="7">
                  <c:v>211.64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7809272"/>
        <c:axId val="2133259672"/>
      </c:scatterChart>
      <c:valAx>
        <c:axId val="2137809272"/>
        <c:scaling>
          <c:logBase val="2.0"/>
          <c:orientation val="minMax"/>
          <c:max val="82944.0"/>
          <c:min val="8.0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3259672"/>
        <c:crossesAt val="0.01"/>
        <c:crossBetween val="midCat"/>
      </c:valAx>
      <c:valAx>
        <c:axId val="2133259672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7809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K!$B$15:$K$15</c:f>
              <c:numCache>
                <c:formatCode>General</c:formatCode>
                <c:ptCount val="10"/>
                <c:pt idx="0">
                  <c:v>1.0</c:v>
                </c:pt>
                <c:pt idx="1">
                  <c:v>4.0</c:v>
                </c:pt>
                <c:pt idx="2">
                  <c:v>16.0</c:v>
                </c:pt>
                <c:pt idx="3">
                  <c:v>64.0</c:v>
                </c:pt>
                <c:pt idx="4">
                  <c:v>256.0</c:v>
                </c:pt>
                <c:pt idx="5">
                  <c:v>1024.0</c:v>
                </c:pt>
                <c:pt idx="6">
                  <c:v>4096.0</c:v>
                </c:pt>
                <c:pt idx="7">
                  <c:v>16384.0</c:v>
                </c:pt>
                <c:pt idx="8">
                  <c:v>65536.0</c:v>
                </c:pt>
                <c:pt idx="9">
                  <c:v>82944.0</c:v>
                </c:pt>
              </c:numCache>
            </c:numRef>
          </c:xVal>
          <c:yVal>
            <c:numRef>
              <c:f>K!$B$16:$K$16</c:f>
              <c:numCache>
                <c:formatCode>General</c:formatCode>
                <c:ptCount val="10"/>
                <c:pt idx="0">
                  <c:v>0.019</c:v>
                </c:pt>
                <c:pt idx="1">
                  <c:v>0.06733</c:v>
                </c:pt>
                <c:pt idx="2">
                  <c:v>0.30014</c:v>
                </c:pt>
                <c:pt idx="3">
                  <c:v>1.20083</c:v>
                </c:pt>
                <c:pt idx="4">
                  <c:v>4.79932</c:v>
                </c:pt>
                <c:pt idx="5">
                  <c:v>19.17558</c:v>
                </c:pt>
                <c:pt idx="6">
                  <c:v>76.63104</c:v>
                </c:pt>
                <c:pt idx="7">
                  <c:v>306.2743400000001</c:v>
                </c:pt>
                <c:pt idx="8">
                  <c:v>1214.84685</c:v>
                </c:pt>
                <c:pt idx="9">
                  <c:v>1346.27725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0036968"/>
        <c:axId val="2135466216"/>
      </c:scatterChart>
      <c:valAx>
        <c:axId val="2080036968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5466216"/>
        <c:crossesAt val="0.01"/>
        <c:crossBetween val="midCat"/>
      </c:valAx>
      <c:valAx>
        <c:axId val="2135466216"/>
        <c:scaling>
          <c:logBase val="10.0"/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080036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spPr>
            <a:ln>
              <a:solidFill>
                <a:srgbClr val="0000FF"/>
              </a:solidFill>
            </a:ln>
            <a:effectLst/>
          </c:spPr>
          <c:marker>
            <c:symbol val="triangle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/>
            </c:spPr>
          </c:marker>
          <c:xVal>
            <c:numRef>
              <c:f>K!$B$28:$G$28</c:f>
              <c:numCache>
                <c:formatCode>General</c:formatCode>
                <c:ptCount val="6"/>
                <c:pt idx="0">
                  <c:v>1.0</c:v>
                </c:pt>
                <c:pt idx="1">
                  <c:v>8.0</c:v>
                </c:pt>
                <c:pt idx="2">
                  <c:v>64.0</c:v>
                </c:pt>
                <c:pt idx="3">
                  <c:v>512.0</c:v>
                </c:pt>
                <c:pt idx="4">
                  <c:v>4096.0</c:v>
                </c:pt>
                <c:pt idx="5">
                  <c:v>16384.0</c:v>
                </c:pt>
              </c:numCache>
            </c:numRef>
          </c:xVal>
          <c:yVal>
            <c:numRef>
              <c:f>K!$B$30:$G$30</c:f>
              <c:numCache>
                <c:formatCode>General</c:formatCode>
                <c:ptCount val="6"/>
                <c:pt idx="0">
                  <c:v>0.08</c:v>
                </c:pt>
                <c:pt idx="1">
                  <c:v>0.44</c:v>
                </c:pt>
                <c:pt idx="2">
                  <c:v>2.64</c:v>
                </c:pt>
                <c:pt idx="3">
                  <c:v>15.78</c:v>
                </c:pt>
                <c:pt idx="4">
                  <c:v>80.81</c:v>
                </c:pt>
                <c:pt idx="5">
                  <c:v>243.4</c:v>
                </c:pt>
              </c:numCache>
            </c:numRef>
          </c:yVal>
          <c:smooth val="0"/>
        </c:ser>
        <c:ser>
          <c:idx val="0"/>
          <c:order val="1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K!$B$28:$G$28</c:f>
              <c:numCache>
                <c:formatCode>General</c:formatCode>
                <c:ptCount val="6"/>
                <c:pt idx="0">
                  <c:v>1.0</c:v>
                </c:pt>
                <c:pt idx="1">
                  <c:v>8.0</c:v>
                </c:pt>
                <c:pt idx="2">
                  <c:v>64.0</c:v>
                </c:pt>
                <c:pt idx="3">
                  <c:v>512.0</c:v>
                </c:pt>
                <c:pt idx="4">
                  <c:v>4096.0</c:v>
                </c:pt>
                <c:pt idx="5">
                  <c:v>16384.0</c:v>
                </c:pt>
              </c:numCache>
            </c:numRef>
          </c:xVal>
          <c:yVal>
            <c:numRef>
              <c:f>K!$B$29:$G$29</c:f>
              <c:numCache>
                <c:formatCode>0.00_);[Red]\(0.00\)</c:formatCode>
                <c:ptCount val="6"/>
                <c:pt idx="0">
                  <c:v>0.09</c:v>
                </c:pt>
                <c:pt idx="1">
                  <c:v>0.51</c:v>
                </c:pt>
                <c:pt idx="2">
                  <c:v>2.92</c:v>
                </c:pt>
                <c:pt idx="3">
                  <c:v>16.94</c:v>
                </c:pt>
                <c:pt idx="4">
                  <c:v>83.61</c:v>
                </c:pt>
                <c:pt idx="5">
                  <c:v>254.2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111960"/>
        <c:axId val="2135333768"/>
      </c:scatterChart>
      <c:valAx>
        <c:axId val="2133111960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5333768"/>
        <c:crossesAt val="0.01"/>
        <c:crossBetween val="midCat"/>
      </c:valAx>
      <c:valAx>
        <c:axId val="213533376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33111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K!$B$40:$K$40</c:f>
              <c:numCache>
                <c:formatCode>General</c:formatCode>
                <c:ptCount val="10"/>
                <c:pt idx="0">
                  <c:v>1.0</c:v>
                </c:pt>
                <c:pt idx="1">
                  <c:v>4.0</c:v>
                </c:pt>
                <c:pt idx="2">
                  <c:v>16.0</c:v>
                </c:pt>
                <c:pt idx="3">
                  <c:v>64.0</c:v>
                </c:pt>
                <c:pt idx="4">
                  <c:v>256.0</c:v>
                </c:pt>
                <c:pt idx="5">
                  <c:v>1024.0</c:v>
                </c:pt>
                <c:pt idx="6">
                  <c:v>4096.0</c:v>
                </c:pt>
                <c:pt idx="7">
                  <c:v>16384.0</c:v>
                </c:pt>
                <c:pt idx="8">
                  <c:v>65536.0</c:v>
                </c:pt>
                <c:pt idx="9">
                  <c:v>82944.0</c:v>
                </c:pt>
              </c:numCache>
            </c:numRef>
          </c:xVal>
          <c:yVal>
            <c:numRef>
              <c:f>K!$B$41:$K$41</c:f>
              <c:numCache>
                <c:formatCode>General</c:formatCode>
                <c:ptCount val="10"/>
                <c:pt idx="0">
                  <c:v>0.043</c:v>
                </c:pt>
                <c:pt idx="1">
                  <c:v>0.173</c:v>
                </c:pt>
                <c:pt idx="2">
                  <c:v>0.691</c:v>
                </c:pt>
                <c:pt idx="3" formatCode="#,##0">
                  <c:v>2.764</c:v>
                </c:pt>
                <c:pt idx="4" formatCode="#,##0">
                  <c:v>11.057</c:v>
                </c:pt>
                <c:pt idx="5" formatCode="#,##0">
                  <c:v>44.227</c:v>
                </c:pt>
                <c:pt idx="6" formatCode="#,##0">
                  <c:v>176.908</c:v>
                </c:pt>
                <c:pt idx="7" formatCode="#,##0">
                  <c:v>707.638</c:v>
                </c:pt>
                <c:pt idx="8" formatCode="#,##0">
                  <c:v>2830.648</c:v>
                </c:pt>
                <c:pt idx="9" formatCode="#,##0">
                  <c:v>3582.5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08232"/>
        <c:axId val="2124483528"/>
      </c:scatterChart>
      <c:valAx>
        <c:axId val="2125308232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24483528"/>
        <c:crossesAt val="0.01"/>
        <c:crossBetween val="midCat"/>
      </c:valAx>
      <c:valAx>
        <c:axId val="212448352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2125308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  <a:effectLst/>
          </c:spPr>
          <c:marker>
            <c:symbol val="triangle"/>
            <c:size val="9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</c:marker>
          <c:xVal>
            <c:numRef>
              <c:f>K!$B$46:$I$46</c:f>
              <c:numCache>
                <c:formatCode>General</c:formatCode>
                <c:ptCount val="8"/>
                <c:pt idx="0">
                  <c:v>1.0</c:v>
                </c:pt>
                <c:pt idx="1">
                  <c:v>4.0</c:v>
                </c:pt>
                <c:pt idx="2">
                  <c:v>16.0</c:v>
                </c:pt>
                <c:pt idx="3">
                  <c:v>64.0</c:v>
                </c:pt>
                <c:pt idx="4">
                  <c:v>256.0</c:v>
                </c:pt>
                <c:pt idx="5">
                  <c:v>1024.0</c:v>
                </c:pt>
                <c:pt idx="6">
                  <c:v>4096.0</c:v>
                </c:pt>
                <c:pt idx="7">
                  <c:v>16384.0</c:v>
                </c:pt>
              </c:numCache>
            </c:numRef>
          </c:xVal>
          <c:yVal>
            <c:numRef>
              <c:f>K!$B$49:$I$49</c:f>
              <c:numCache>
                <c:formatCode>General</c:formatCode>
                <c:ptCount val="8"/>
                <c:pt idx="0">
                  <c:v>0.128</c:v>
                </c:pt>
                <c:pt idx="1">
                  <c:v>0.512</c:v>
                </c:pt>
                <c:pt idx="2">
                  <c:v>2.048</c:v>
                </c:pt>
                <c:pt idx="3">
                  <c:v>8.192</c:v>
                </c:pt>
                <c:pt idx="4">
                  <c:v>32.768</c:v>
                </c:pt>
                <c:pt idx="5">
                  <c:v>131.072</c:v>
                </c:pt>
                <c:pt idx="6">
                  <c:v>524.288</c:v>
                </c:pt>
                <c:pt idx="7">
                  <c:v>2097.152</c:v>
                </c:pt>
              </c:numCache>
            </c:numRef>
          </c:yVal>
          <c:smooth val="0"/>
        </c:ser>
        <c:ser>
          <c:idx val="1"/>
          <c:order val="1"/>
          <c:spPr>
            <a:ln>
              <a:solidFill>
                <a:schemeClr val="accent6"/>
              </a:solidFill>
            </a:ln>
            <a:effectLst/>
          </c:spPr>
          <c:marker>
            <c:symbol val="square"/>
            <c:size val="9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xVal>
            <c:numRef>
              <c:f>K!$B$46:$I$46</c:f>
              <c:numCache>
                <c:formatCode>General</c:formatCode>
                <c:ptCount val="8"/>
                <c:pt idx="0">
                  <c:v>1.0</c:v>
                </c:pt>
                <c:pt idx="1">
                  <c:v>4.0</c:v>
                </c:pt>
                <c:pt idx="2">
                  <c:v>16.0</c:v>
                </c:pt>
                <c:pt idx="3">
                  <c:v>64.0</c:v>
                </c:pt>
                <c:pt idx="4">
                  <c:v>256.0</c:v>
                </c:pt>
                <c:pt idx="5">
                  <c:v>1024.0</c:v>
                </c:pt>
                <c:pt idx="6">
                  <c:v>4096.0</c:v>
                </c:pt>
                <c:pt idx="7">
                  <c:v>16384.0</c:v>
                </c:pt>
              </c:numCache>
            </c:numRef>
          </c:xVal>
          <c:yVal>
            <c:numRef>
              <c:f>K!$B$48:$I$48</c:f>
              <c:numCache>
                <c:formatCode>0.00_);[Red]\(0.00\)</c:formatCode>
                <c:ptCount val="8"/>
                <c:pt idx="0">
                  <c:v>0.1</c:v>
                </c:pt>
                <c:pt idx="1">
                  <c:v>0.4</c:v>
                </c:pt>
                <c:pt idx="2">
                  <c:v>1.7</c:v>
                </c:pt>
                <c:pt idx="3">
                  <c:v>6.83</c:v>
                </c:pt>
                <c:pt idx="4">
                  <c:v>27.71</c:v>
                </c:pt>
                <c:pt idx="5">
                  <c:v>109.41</c:v>
                </c:pt>
                <c:pt idx="6">
                  <c:v>422.94</c:v>
                </c:pt>
              </c:numCache>
            </c:numRef>
          </c:yVal>
          <c:smooth val="0"/>
        </c:ser>
        <c:ser>
          <c:idx val="0"/>
          <c:order val="2"/>
          <c:spPr>
            <a:ln>
              <a:solidFill>
                <a:srgbClr val="FF0000"/>
              </a:solidFill>
            </a:ln>
            <a:effectLst/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/>
            </c:spPr>
          </c:marker>
          <c:xVal>
            <c:numRef>
              <c:f>K!$B$46:$I$46</c:f>
              <c:numCache>
                <c:formatCode>General</c:formatCode>
                <c:ptCount val="8"/>
                <c:pt idx="0">
                  <c:v>1.0</c:v>
                </c:pt>
                <c:pt idx="1">
                  <c:v>4.0</c:v>
                </c:pt>
                <c:pt idx="2">
                  <c:v>16.0</c:v>
                </c:pt>
                <c:pt idx="3">
                  <c:v>64.0</c:v>
                </c:pt>
                <c:pt idx="4">
                  <c:v>256.0</c:v>
                </c:pt>
                <c:pt idx="5">
                  <c:v>1024.0</c:v>
                </c:pt>
                <c:pt idx="6">
                  <c:v>4096.0</c:v>
                </c:pt>
                <c:pt idx="7">
                  <c:v>16384.0</c:v>
                </c:pt>
              </c:numCache>
            </c:numRef>
          </c:xVal>
          <c:yVal>
            <c:numRef>
              <c:f>K!$B$47:$I$47</c:f>
              <c:numCache>
                <c:formatCode>0.00_);[Red]\(0.00\)</c:formatCode>
                <c:ptCount val="8"/>
                <c:pt idx="0">
                  <c:v>0.11</c:v>
                </c:pt>
                <c:pt idx="1">
                  <c:v>0.4</c:v>
                </c:pt>
                <c:pt idx="2">
                  <c:v>1.58</c:v>
                </c:pt>
                <c:pt idx="3">
                  <c:v>6.19</c:v>
                </c:pt>
                <c:pt idx="4">
                  <c:v>23.72</c:v>
                </c:pt>
                <c:pt idx="5">
                  <c:v>88.12</c:v>
                </c:pt>
                <c:pt idx="6">
                  <c:v>309.64</c:v>
                </c:pt>
                <c:pt idx="7">
                  <c:v>970.97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033208"/>
        <c:axId val="-2147087608"/>
      </c:scatterChart>
      <c:valAx>
        <c:axId val="-2147033208"/>
        <c:scaling>
          <c:logBase val="2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-2147087608"/>
        <c:crossesAt val="0.01"/>
        <c:crossBetween val="midCat"/>
      </c:valAx>
      <c:valAx>
        <c:axId val="-2147087608"/>
        <c:scaling>
          <c:logBase val="10.0"/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/>
              </a:defRPr>
            </a:pPr>
            <a:endParaRPr lang="ja-JP"/>
          </a:p>
        </c:txPr>
        <c:crossAx val="-21470332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330200</xdr:colOff>
      <xdr:row>0</xdr:row>
      <xdr:rowOff>101600</xdr:rowOff>
    </xdr:from>
    <xdr:to>
      <xdr:col>14</xdr:col>
      <xdr:colOff>12700</xdr:colOff>
      <xdr:row>11</xdr:row>
      <xdr:rowOff>215900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419100</xdr:colOff>
      <xdr:row>13</xdr:row>
      <xdr:rowOff>12700</xdr:rowOff>
    </xdr:from>
    <xdr:to>
      <xdr:col>16</xdr:col>
      <xdr:colOff>101600</xdr:colOff>
      <xdr:row>24</xdr:row>
      <xdr:rowOff>88900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292100</xdr:colOff>
      <xdr:row>25</xdr:row>
      <xdr:rowOff>203200</xdr:rowOff>
    </xdr:from>
    <xdr:to>
      <xdr:col>13</xdr:col>
      <xdr:colOff>952500</xdr:colOff>
      <xdr:row>37</xdr:row>
      <xdr:rowOff>114300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330200</xdr:colOff>
      <xdr:row>38</xdr:row>
      <xdr:rowOff>152400</xdr:rowOff>
    </xdr:from>
    <xdr:to>
      <xdr:col>16</xdr:col>
      <xdr:colOff>12700</xdr:colOff>
      <xdr:row>49</xdr:row>
      <xdr:rowOff>215900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533400</xdr:colOff>
      <xdr:row>53</xdr:row>
      <xdr:rowOff>177800</xdr:rowOff>
    </xdr:from>
    <xdr:to>
      <xdr:col>11</xdr:col>
      <xdr:colOff>12700</xdr:colOff>
      <xdr:row>65</xdr:row>
      <xdr:rowOff>63500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7" workbookViewId="0">
      <selection activeCell="J50" sqref="J50"/>
    </sheetView>
  </sheetViews>
  <sheetFormatPr baseColWidth="12" defaultRowHeight="18" x14ac:dyDescent="0"/>
  <cols>
    <col min="8" max="8" width="15.5" bestFit="1" customWidth="1"/>
  </cols>
  <sheetData>
    <row r="1" spans="1:11">
      <c r="A1" t="s">
        <v>0</v>
      </c>
      <c r="H1" s="7">
        <v>41936</v>
      </c>
    </row>
    <row r="2" spans="1:11" ht="19" thickBot="1">
      <c r="A2" s="8"/>
      <c r="B2" s="8"/>
      <c r="C2" s="8"/>
      <c r="D2" s="8"/>
      <c r="E2" s="8"/>
      <c r="F2" s="8"/>
      <c r="G2" s="8"/>
      <c r="H2" s="8"/>
      <c r="I2" s="8"/>
    </row>
    <row r="3" spans="1:11" ht="19" thickBot="1">
      <c r="A3" s="19" t="s">
        <v>3</v>
      </c>
      <c r="B3" s="13">
        <v>36</v>
      </c>
      <c r="C3" s="14">
        <v>144</v>
      </c>
      <c r="D3" s="14">
        <v>576</v>
      </c>
      <c r="E3" s="14">
        <v>2304</v>
      </c>
      <c r="F3" s="14">
        <v>9216</v>
      </c>
      <c r="G3" s="15">
        <v>36864</v>
      </c>
      <c r="H3" s="15">
        <v>55296</v>
      </c>
      <c r="I3" s="16">
        <v>82944</v>
      </c>
    </row>
    <row r="4" spans="1:11">
      <c r="A4" s="19" t="s">
        <v>10</v>
      </c>
      <c r="B4" s="17">
        <v>0.09</v>
      </c>
      <c r="C4" s="17">
        <v>0.55000000000000004</v>
      </c>
      <c r="D4" s="17">
        <v>2.13</v>
      </c>
      <c r="E4" s="17">
        <v>8.27</v>
      </c>
      <c r="F4" s="17">
        <v>27.72</v>
      </c>
      <c r="G4" s="17">
        <v>97.33</v>
      </c>
      <c r="H4" s="17">
        <v>143.99</v>
      </c>
      <c r="I4" s="18">
        <v>211.64</v>
      </c>
    </row>
    <row r="5" spans="1:11" ht="19" thickBot="1">
      <c r="A5" s="20" t="s">
        <v>9</v>
      </c>
      <c r="B5" s="5">
        <v>0.13449900000000001</v>
      </c>
      <c r="C5" s="5">
        <v>0.67734000000000005</v>
      </c>
      <c r="D5" s="5">
        <v>2.2112080000000001</v>
      </c>
      <c r="E5" s="5">
        <v>8.4265589999999992</v>
      </c>
      <c r="F5" s="5">
        <v>25.546652999999999</v>
      </c>
      <c r="G5" s="5">
        <v>75.310605999999993</v>
      </c>
      <c r="H5" s="5">
        <v>114.909655</v>
      </c>
      <c r="I5" s="6">
        <v>202.73288600000001</v>
      </c>
    </row>
    <row r="6" spans="1:11">
      <c r="G6" t="s">
        <v>11</v>
      </c>
      <c r="H6" t="s">
        <v>8</v>
      </c>
    </row>
    <row r="14" spans="1:11" ht="19" thickBot="1">
      <c r="A14" t="s">
        <v>1</v>
      </c>
    </row>
    <row r="15" spans="1:11">
      <c r="A15" s="31" t="s">
        <v>2</v>
      </c>
      <c r="B15" s="32">
        <v>1</v>
      </c>
      <c r="C15" s="11">
        <f>B15*4</f>
        <v>4</v>
      </c>
      <c r="D15" s="11">
        <f t="shared" ref="D15:J15" si="0">C15*4</f>
        <v>16</v>
      </c>
      <c r="E15" s="11">
        <f t="shared" si="0"/>
        <v>64</v>
      </c>
      <c r="F15" s="11">
        <f t="shared" si="0"/>
        <v>256</v>
      </c>
      <c r="G15" s="11">
        <f t="shared" si="0"/>
        <v>1024</v>
      </c>
      <c r="H15" s="11">
        <f t="shared" si="0"/>
        <v>4096</v>
      </c>
      <c r="I15" s="11">
        <f t="shared" si="0"/>
        <v>16384</v>
      </c>
      <c r="J15" s="11">
        <f t="shared" si="0"/>
        <v>65536</v>
      </c>
      <c r="K15" s="12">
        <v>82944</v>
      </c>
    </row>
    <row r="16" spans="1:11" ht="19" thickBot="1">
      <c r="A16" s="36" t="s">
        <v>4</v>
      </c>
      <c r="B16" s="1">
        <f>19/1000</f>
        <v>1.9E-2</v>
      </c>
      <c r="C16" s="2">
        <f>67.33/1000</f>
        <v>6.7330000000000001E-2</v>
      </c>
      <c r="D16" s="2">
        <f>300.14/1000</f>
        <v>0.30013999999999996</v>
      </c>
      <c r="E16" s="2">
        <f>1200.83/1000</f>
        <v>1.2008299999999998</v>
      </c>
      <c r="F16" s="2">
        <f>4799.32/1000</f>
        <v>4.7993199999999998</v>
      </c>
      <c r="G16" s="2">
        <f>19175.58/1000</f>
        <v>19.17558</v>
      </c>
      <c r="H16" s="2">
        <f>76631.04/1000</f>
        <v>76.631039999999999</v>
      </c>
      <c r="I16" s="2">
        <f>306274.34/1000</f>
        <v>306.27434000000005</v>
      </c>
      <c r="J16" s="2">
        <f>1214846.85/1000</f>
        <v>1214.8468500000001</v>
      </c>
      <c r="K16" s="3">
        <f>1346277.25/1000</f>
        <v>1346.2772500000001</v>
      </c>
    </row>
    <row r="17" spans="1:9">
      <c r="G17" t="s">
        <v>11</v>
      </c>
      <c r="H17" t="s">
        <v>8</v>
      </c>
    </row>
    <row r="27" spans="1:9" ht="19" thickBot="1">
      <c r="A27" t="s">
        <v>6</v>
      </c>
    </row>
    <row r="28" spans="1:9" ht="19" thickBot="1">
      <c r="A28" s="19" t="s">
        <v>2</v>
      </c>
      <c r="B28" s="22">
        <v>1</v>
      </c>
      <c r="C28" s="23">
        <v>8</v>
      </c>
      <c r="D28" s="23">
        <v>64</v>
      </c>
      <c r="E28" s="23">
        <v>512</v>
      </c>
      <c r="F28" s="23">
        <v>4096</v>
      </c>
      <c r="G28" s="24">
        <v>16384</v>
      </c>
      <c r="I28" s="21"/>
    </row>
    <row r="29" spans="1:9">
      <c r="A29" s="19" t="s">
        <v>10</v>
      </c>
      <c r="B29" s="27">
        <v>0.09</v>
      </c>
      <c r="C29" s="25">
        <v>0.51</v>
      </c>
      <c r="D29" s="25">
        <v>2.92</v>
      </c>
      <c r="E29" s="25">
        <v>16.940000000000001</v>
      </c>
      <c r="F29" s="25">
        <v>83.61</v>
      </c>
      <c r="G29" s="26">
        <v>254.2</v>
      </c>
      <c r="H29" t="s">
        <v>7</v>
      </c>
      <c r="I29" s="21"/>
    </row>
    <row r="30" spans="1:9" ht="19" thickBot="1">
      <c r="A30" s="20" t="s">
        <v>13</v>
      </c>
      <c r="B30" s="28">
        <v>0.08</v>
      </c>
      <c r="C30" s="29">
        <v>0.44</v>
      </c>
      <c r="D30" s="29">
        <v>2.64</v>
      </c>
      <c r="E30" s="29">
        <v>15.78</v>
      </c>
      <c r="F30" s="29">
        <v>80.81</v>
      </c>
      <c r="G30" s="30">
        <v>243.4</v>
      </c>
      <c r="H30" t="s">
        <v>12</v>
      </c>
      <c r="I30" s="21"/>
    </row>
    <row r="31" spans="1:9">
      <c r="I31" s="21"/>
    </row>
    <row r="32" spans="1:9">
      <c r="I32" s="21"/>
    </row>
    <row r="33" spans="1:12">
      <c r="I33" s="21"/>
    </row>
    <row r="39" spans="1:12" ht="19" thickBot="1">
      <c r="A39" t="s">
        <v>5</v>
      </c>
    </row>
    <row r="40" spans="1:12">
      <c r="A40" s="31" t="s">
        <v>2</v>
      </c>
      <c r="B40" s="32">
        <v>1</v>
      </c>
      <c r="C40" s="11">
        <v>4</v>
      </c>
      <c r="D40" s="11">
        <f>C40*4</f>
        <v>16</v>
      </c>
      <c r="E40" s="11">
        <f t="shared" ref="E40:H40" si="1">D40*4</f>
        <v>64</v>
      </c>
      <c r="F40" s="11">
        <f t="shared" si="1"/>
        <v>256</v>
      </c>
      <c r="G40" s="11">
        <f t="shared" si="1"/>
        <v>1024</v>
      </c>
      <c r="H40" s="11">
        <f t="shared" si="1"/>
        <v>4096</v>
      </c>
      <c r="I40" s="11">
        <f>H40*4</f>
        <v>16384</v>
      </c>
      <c r="J40" s="11">
        <f>I40*4</f>
        <v>65536</v>
      </c>
      <c r="K40" s="12">
        <v>82944</v>
      </c>
    </row>
    <row r="41" spans="1:12" ht="19" thickBot="1">
      <c r="A41" s="4" t="s">
        <v>15</v>
      </c>
      <c r="B41" s="1">
        <v>4.2999999999999997E-2</v>
      </c>
      <c r="C41" s="2">
        <v>0.17299999999999999</v>
      </c>
      <c r="D41" s="2">
        <v>0.69099999999999995</v>
      </c>
      <c r="E41" s="33">
        <v>2.7639999999999998</v>
      </c>
      <c r="F41" s="33">
        <v>11.057</v>
      </c>
      <c r="G41" s="33">
        <v>44.226999999999997</v>
      </c>
      <c r="H41" s="33">
        <v>176.90799999999999</v>
      </c>
      <c r="I41" s="33">
        <v>707.63800000000003</v>
      </c>
      <c r="J41" s="33">
        <v>2830.6480000000001</v>
      </c>
      <c r="K41" s="34">
        <v>3582.5</v>
      </c>
    </row>
    <row r="42" spans="1:12">
      <c r="G42" t="s">
        <v>14</v>
      </c>
      <c r="H42" t="s">
        <v>8</v>
      </c>
    </row>
    <row r="44" spans="1:12">
      <c r="B44" s="8"/>
      <c r="C44" s="8"/>
      <c r="D44" s="8"/>
      <c r="E44" s="35"/>
      <c r="F44" s="35"/>
      <c r="G44" s="35"/>
      <c r="H44" s="35"/>
      <c r="I44" s="35"/>
      <c r="J44" s="35"/>
      <c r="K44" s="35"/>
      <c r="L44" s="8"/>
    </row>
    <row r="45" spans="1:12" ht="19" thickBot="1">
      <c r="A45" t="s">
        <v>16</v>
      </c>
      <c r="I45" s="8"/>
      <c r="J45" s="8"/>
      <c r="K45" s="8"/>
      <c r="L45" s="8"/>
    </row>
    <row r="46" spans="1:12" ht="19" thickBot="1">
      <c r="A46" s="13" t="s">
        <v>2</v>
      </c>
      <c r="B46" s="40">
        <v>1</v>
      </c>
      <c r="C46" s="9">
        <v>4</v>
      </c>
      <c r="D46" s="9">
        <f>C46*4</f>
        <v>16</v>
      </c>
      <c r="E46" s="9">
        <f t="shared" ref="E46:I46" si="2">D46*4</f>
        <v>64</v>
      </c>
      <c r="F46" s="9">
        <f t="shared" si="2"/>
        <v>256</v>
      </c>
      <c r="G46" s="9">
        <f t="shared" si="2"/>
        <v>1024</v>
      </c>
      <c r="H46" s="9">
        <f t="shared" si="2"/>
        <v>4096</v>
      </c>
      <c r="I46" s="10">
        <f t="shared" si="2"/>
        <v>16384</v>
      </c>
      <c r="J46" s="8"/>
      <c r="K46" s="8"/>
      <c r="L46" s="8"/>
    </row>
    <row r="47" spans="1:12">
      <c r="A47" s="31" t="s">
        <v>19</v>
      </c>
      <c r="B47" s="37">
        <v>0.11</v>
      </c>
      <c r="C47" s="38">
        <v>0.4</v>
      </c>
      <c r="D47" s="38">
        <v>1.58</v>
      </c>
      <c r="E47" s="38">
        <v>6.19</v>
      </c>
      <c r="F47" s="38">
        <v>23.72</v>
      </c>
      <c r="G47" s="38">
        <v>88.12</v>
      </c>
      <c r="H47" s="38">
        <v>309.64</v>
      </c>
      <c r="I47" s="39">
        <v>970.97</v>
      </c>
      <c r="J47" t="s">
        <v>11</v>
      </c>
    </row>
    <row r="48" spans="1:12" ht="19" thickBot="1">
      <c r="A48" s="36" t="s">
        <v>18</v>
      </c>
      <c r="B48" s="21">
        <v>0.1</v>
      </c>
      <c r="C48" s="21">
        <v>0.4</v>
      </c>
      <c r="D48" s="21">
        <v>1.7</v>
      </c>
      <c r="E48" s="21">
        <v>6.83</v>
      </c>
      <c r="F48" s="21">
        <v>27.71</v>
      </c>
      <c r="G48" s="21">
        <v>109.41</v>
      </c>
      <c r="H48" s="21">
        <v>422.94</v>
      </c>
      <c r="I48" s="3"/>
      <c r="J48" t="s">
        <v>8</v>
      </c>
    </row>
    <row r="49" spans="1:9" ht="19" thickBot="1">
      <c r="A49" s="36" t="s">
        <v>17</v>
      </c>
      <c r="B49" s="1">
        <v>0.128</v>
      </c>
      <c r="C49" s="2">
        <v>0.51200000000000001</v>
      </c>
      <c r="D49" s="2">
        <v>2.048</v>
      </c>
      <c r="E49" s="2">
        <v>8.1920000000000002</v>
      </c>
      <c r="F49" s="2">
        <v>32.768000000000001</v>
      </c>
      <c r="G49" s="2">
        <v>131.072</v>
      </c>
      <c r="H49" s="2">
        <v>524.28800000000001</v>
      </c>
      <c r="I49" s="3">
        <v>2097.152</v>
      </c>
    </row>
    <row r="54" spans="1:9">
      <c r="C54" s="21"/>
    </row>
    <row r="55" spans="1:9">
      <c r="C55" s="21"/>
    </row>
    <row r="56" spans="1:9">
      <c r="C56" s="21"/>
    </row>
    <row r="57" spans="1:9">
      <c r="C57" s="21"/>
    </row>
    <row r="58" spans="1:9">
      <c r="C58" s="21"/>
    </row>
    <row r="59" spans="1:9">
      <c r="C59" s="21"/>
    </row>
    <row r="60" spans="1:9">
      <c r="C60" s="21"/>
    </row>
    <row r="61" spans="1:9">
      <c r="C61" s="21"/>
    </row>
  </sheetData>
  <phoneticPr fontId="1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</vt:lpstr>
    </vt:vector>
  </TitlesOfParts>
  <Company>RIKEN AICS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 Nakao</dc:creator>
  <cp:lastModifiedBy>Masahiro Nakao</cp:lastModifiedBy>
  <dcterms:created xsi:type="dcterms:W3CDTF">2015-02-06T08:37:51Z</dcterms:created>
  <dcterms:modified xsi:type="dcterms:W3CDTF">2015-02-09T05:58:38Z</dcterms:modified>
</cp:coreProperties>
</file>